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48AEBAFC-E881-4793-A5AB-E5627E0A97EC}" xr6:coauthVersionLast="47" xr6:coauthVersionMax="47" xr10:uidLastSave="{00000000-0000-0000-0000-000000000000}"/>
  <bookViews>
    <workbookView xWindow="780" yWindow="780" windowWidth="19110" windowHeight="1023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Z_3506CB57_DC0C_45D5_90EE_90CB86DDBCDE_.wvu.Rows" localSheetId="0" hidden="1">Hoja1!$8:$8</definedName>
  </definedNames>
  <calcPr calcId="191029"/>
  <customWorkbookViews>
    <customWorkbookView name="Centor - Vista personalizada" guid="{3506CB57-DC0C-45D5-90EE-90CB86DDBCDE}" mergeInterval="0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2" i="1"/>
  <c r="E64" i="1"/>
  <c r="E76" i="1" s="1"/>
  <c r="D64" i="1"/>
  <c r="P46" i="1" l="1"/>
  <c r="O46" i="1"/>
  <c r="O45" i="1"/>
  <c r="P45" i="1"/>
  <c r="P44" i="1"/>
  <c r="O44" i="1"/>
  <c r="P43" i="1"/>
  <c r="O43" i="1"/>
  <c r="P47" i="1"/>
  <c r="O47" i="1"/>
  <c r="P48" i="1"/>
  <c r="O48" i="1"/>
  <c r="O42" i="1"/>
  <c r="P42" i="1"/>
  <c r="P51" i="1" l="1"/>
  <c r="F51" i="1" s="1"/>
  <c r="O51" i="1"/>
  <c r="F52" i="1" s="1"/>
  <c r="F53" i="1" s="1"/>
  <c r="F58" i="1" l="1"/>
  <c r="F55" i="1"/>
  <c r="D70" i="1" s="1"/>
  <c r="F59" i="1" l="1"/>
  <c r="F60" i="1" s="1"/>
</calcChain>
</file>

<file path=xl/sharedStrings.xml><?xml version="1.0" encoding="utf-8"?>
<sst xmlns="http://schemas.openxmlformats.org/spreadsheetml/2006/main" count="59" uniqueCount="55">
  <si>
    <t>NOMBRE DEL MÓDULO</t>
  </si>
  <si>
    <t>Horas</t>
  </si>
  <si>
    <t>Financiado</t>
  </si>
  <si>
    <t>Precio</t>
  </si>
  <si>
    <t>Didáctica de la Educación Infantil</t>
  </si>
  <si>
    <t>224 horas</t>
  </si>
  <si>
    <t>Autonomía Personal y Salud Infantil</t>
  </si>
  <si>
    <t>192 horas</t>
  </si>
  <si>
    <t>Desarrollo Cognitivo y Motor</t>
  </si>
  <si>
    <t>Desarrollo Socioafectivo</t>
  </si>
  <si>
    <t>128 horas</t>
  </si>
  <si>
    <t>64 horas</t>
  </si>
  <si>
    <t>Primeros Auxilios</t>
  </si>
  <si>
    <t>Formación y Orientación Laboral</t>
  </si>
  <si>
    <t>96 horas</t>
  </si>
  <si>
    <t>El Juego Infantil y su Metodología</t>
  </si>
  <si>
    <t>189 horas</t>
  </si>
  <si>
    <t>Expresión y Comunicación</t>
  </si>
  <si>
    <t>Habilidades Sociales</t>
  </si>
  <si>
    <t>105 horas</t>
  </si>
  <si>
    <t>84 horas</t>
  </si>
  <si>
    <t>Libre Configuración</t>
  </si>
  <si>
    <t>63 horas</t>
  </si>
  <si>
    <t>Proyecto de Atención a la Infancia</t>
  </si>
  <si>
    <t>40 horas</t>
  </si>
  <si>
    <t>FCT</t>
  </si>
  <si>
    <t>370 horas</t>
  </si>
  <si>
    <t>TOTAL</t>
  </si>
  <si>
    <t>Intervención con las Familias y Atención a menores.</t>
  </si>
  <si>
    <t>FINANCIADO</t>
  </si>
  <si>
    <t>NO FINANCIADO</t>
  </si>
  <si>
    <t>TOTALES</t>
  </si>
  <si>
    <t>IMPORTE TOTAL SIN  FINANCIAR</t>
  </si>
  <si>
    <t>IMPORTE TOTAL A FINANCIAR</t>
  </si>
  <si>
    <t>COSTE</t>
  </si>
  <si>
    <t>Se realizará un primer cargo por la cantidad de:</t>
  </si>
  <si>
    <t>Se realizará un cargo mensual durante 8 meses de:</t>
  </si>
  <si>
    <t>TOTAL CURSO:</t>
  </si>
  <si>
    <t>30% DEL IMPORTE A FINANCIAR</t>
  </si>
  <si>
    <t>EMPRESA E INICIATIVA EMPRENDEDORA</t>
  </si>
  <si>
    <t>+</t>
  </si>
  <si>
    <t>TÁRIFAS CFGS DE EDUCACIÓN INFANTIL</t>
  </si>
  <si>
    <t>FINANCIANCIÓN</t>
  </si>
  <si>
    <t>Nombre:</t>
  </si>
  <si>
    <t>Apellidos:</t>
  </si>
  <si>
    <t>8 Recibos mensuales de:</t>
  </si>
  <si>
    <t xml:space="preserve">En Granada con fecha:                              </t>
  </si>
  <si>
    <t>Autorizo a TEAR S.C.A, a cargar en la cuenta</t>
  </si>
  <si>
    <t>8 CUOTAS DE:</t>
  </si>
  <si>
    <t>DATOS DEL ALUMNO:</t>
  </si>
  <si>
    <t>ASIGNATURAS A CURSAR</t>
  </si>
  <si>
    <t>FIRMADO:</t>
  </si>
  <si>
    <t>Imprimir este impreso y entregar en secretaría, junto al justificante de ingreso:</t>
  </si>
  <si>
    <t>Nº DE CUENTA IBN</t>
  </si>
  <si>
    <r>
      <t xml:space="preserve">Nº de Cuenta para el ingreso: </t>
    </r>
    <r>
      <rPr>
        <b/>
        <i/>
        <sz val="10"/>
        <rFont val="Calibri"/>
        <family val="2"/>
        <scheme val="minor"/>
      </rPr>
      <t>Caja Rural: ES84 3023 0119 5511 9000 9801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</si>
</sst>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"/>
    <numFmt numFmtId="165" formatCode="#,##0.00\ &quot;€&quot;"/>
    <numFmt numFmtId="166" formatCode="#,##0.0\ &quot;€&quot;;[Red]\-#,##0.0\ &quot;€&quot;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omic Sans MS"/>
      <family val="4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7.5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8"/>
      <color rgb="FF000000"/>
      <name val="Tahoma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12" fillId="0" borderId="0" xfId="0" applyFont="1" applyProtection="1"/>
    <xf numFmtId="14" fontId="0" fillId="0" borderId="0" xfId="0" applyNumberFormat="1" applyAlignment="1" applyProtection="1">
      <alignment horizontal="left"/>
    </xf>
    <xf numFmtId="0" fontId="11" fillId="0" borderId="0" xfId="0" applyFont="1" applyProtection="1"/>
    <xf numFmtId="0" fontId="12" fillId="0" borderId="0" xfId="0" applyFont="1" applyAlignment="1" applyProtection="1">
      <alignment vertical="top"/>
    </xf>
    <xf numFmtId="0" fontId="0" fillId="0" borderId="0" xfId="0" applyAlignment="1" applyProtection="1"/>
    <xf numFmtId="165" fontId="2" fillId="0" borderId="0" xfId="0" applyNumberFormat="1" applyFont="1" applyProtection="1"/>
    <xf numFmtId="0" fontId="2" fillId="0" borderId="0" xfId="0" applyFont="1" applyProtection="1"/>
    <xf numFmtId="0" fontId="6" fillId="0" borderId="0" xfId="0" applyFont="1" applyAlignment="1" applyProtection="1"/>
    <xf numFmtId="0" fontId="4" fillId="0" borderId="0" xfId="0" applyFont="1" applyAlignment="1" applyProtection="1">
      <alignment horizontal="justify"/>
    </xf>
    <xf numFmtId="0" fontId="1" fillId="3" borderId="1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right" vertical="top" wrapText="1"/>
    </xf>
    <xf numFmtId="6" fontId="1" fillId="0" borderId="4" xfId="0" applyNumberFormat="1" applyFont="1" applyBorder="1" applyAlignment="1" applyProtection="1">
      <alignment horizontal="right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horizontal="right" vertical="top" wrapText="1"/>
    </xf>
    <xf numFmtId="6" fontId="1" fillId="2" borderId="4" xfId="0" applyNumberFormat="1" applyFont="1" applyFill="1" applyBorder="1" applyAlignment="1" applyProtection="1">
      <alignment horizontal="right" vertical="top" wrapText="1"/>
    </xf>
    <xf numFmtId="6" fontId="1" fillId="2" borderId="4" xfId="0" applyNumberFormat="1" applyFont="1" applyFill="1" applyBorder="1" applyAlignment="1" applyProtection="1">
      <alignment horizontal="right" wrapText="1"/>
    </xf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164" fontId="2" fillId="0" borderId="0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Protection="1"/>
    <xf numFmtId="0" fontId="14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>
      <alignment vertical="top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vertical="top" wrapText="1"/>
    </xf>
    <xf numFmtId="166" fontId="1" fillId="0" borderId="4" xfId="0" applyNumberFormat="1" applyFont="1" applyBorder="1" applyAlignment="1" applyProtection="1">
      <alignment horizontal="center" vertical="center" wrapText="1"/>
    </xf>
    <xf numFmtId="6" fontId="1" fillId="0" borderId="4" xfId="0" applyNumberFormat="1" applyFont="1" applyBorder="1" applyAlignment="1" applyProtection="1">
      <alignment horizontal="center" vertical="center" wrapText="1"/>
    </xf>
    <xf numFmtId="166" fontId="1" fillId="0" borderId="4" xfId="0" applyNumberFormat="1" applyFont="1" applyBorder="1" applyAlignment="1" applyProtection="1">
      <alignment horizontal="right" vertical="top" wrapText="1"/>
    </xf>
    <xf numFmtId="0" fontId="20" fillId="0" borderId="3" xfId="0" applyFont="1" applyBorder="1" applyAlignment="1" applyProtection="1">
      <alignment vertical="top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0" xfId="0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Protection="1"/>
  </cellXfs>
  <cellStyles count="1">
    <cellStyle name="Normal" xfId="0" builtinId="0"/>
  </cellStyles>
  <dxfs count="1"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N$42" lockText="1" noThreeD="1"/>
</file>

<file path=xl/ctrlProps/ctrlProp10.xml><?xml version="1.0" encoding="utf-8"?>
<formControlPr xmlns="http://schemas.microsoft.com/office/spreadsheetml/2009/9/main" objectType="CheckBox" fmlaLink="$N$46" lockText="1" noThreeD="1"/>
</file>

<file path=xl/ctrlProps/ctrlProp11.xml><?xml version="1.0" encoding="utf-8"?>
<formControlPr xmlns="http://schemas.microsoft.com/office/spreadsheetml/2009/9/main" objectType="Drop" dropLines="18" dropStyle="combo" dx="16" fmlaLink="$M$47" fmlaRange="$E$8:$E$23" sel="1" val="0"/>
</file>

<file path=xl/ctrlProps/ctrlProp12.xml><?xml version="1.0" encoding="utf-8"?>
<formControlPr xmlns="http://schemas.microsoft.com/office/spreadsheetml/2009/9/main" objectType="CheckBox" fmlaLink="$N$47" lockText="1" noThreeD="1"/>
</file>

<file path=xl/ctrlProps/ctrlProp13.xml><?xml version="1.0" encoding="utf-8"?>
<formControlPr xmlns="http://schemas.microsoft.com/office/spreadsheetml/2009/9/main" objectType="Drop" dropLines="18" dropStyle="combo" dx="16" fmlaLink="$M$48" fmlaRange="$E$8:$E$23" sel="1" val="0"/>
</file>

<file path=xl/ctrlProps/ctrlProp14.xml><?xml version="1.0" encoding="utf-8"?>
<formControlPr xmlns="http://schemas.microsoft.com/office/spreadsheetml/2009/9/main" objectType="CheckBox" fmlaLink="$N$48" lockText="1" noThreeD="1"/>
</file>

<file path=xl/ctrlProps/ctrlProp15.xml><?xml version="1.0" encoding="utf-8"?>
<formControlPr xmlns="http://schemas.microsoft.com/office/spreadsheetml/2009/9/main" objectType="CheckBox" fmlaLink="$Q$42" lockText="1" noThreeD="1"/>
</file>

<file path=xl/ctrlProps/ctrlProp16.xml><?xml version="1.0" encoding="utf-8"?>
<formControlPr xmlns="http://schemas.microsoft.com/office/spreadsheetml/2009/9/main" objectType="CheckBox" fmlaLink="$Q$43" lockText="1" noThreeD="1"/>
</file>

<file path=xl/ctrlProps/ctrlProp17.xml><?xml version="1.0" encoding="utf-8"?>
<formControlPr xmlns="http://schemas.microsoft.com/office/spreadsheetml/2009/9/main" objectType="CheckBox" fmlaLink="$Q$44" lockText="1" noThreeD="1"/>
</file>

<file path=xl/ctrlProps/ctrlProp18.xml><?xml version="1.0" encoding="utf-8"?>
<formControlPr xmlns="http://schemas.microsoft.com/office/spreadsheetml/2009/9/main" objectType="CheckBox" fmlaLink="$Q$45" lockText="1" noThreeD="1"/>
</file>

<file path=xl/ctrlProps/ctrlProp19.xml><?xml version="1.0" encoding="utf-8"?>
<formControlPr xmlns="http://schemas.microsoft.com/office/spreadsheetml/2009/9/main" objectType="CheckBox" fmlaLink="$Q$46" lockText="1" noThreeD="1"/>
</file>

<file path=xl/ctrlProps/ctrlProp2.xml><?xml version="1.0" encoding="utf-8"?>
<formControlPr xmlns="http://schemas.microsoft.com/office/spreadsheetml/2009/9/main" objectType="Drop" dropLines="18" dropStyle="combo" dx="16" fmlaLink="$M$42" fmlaRange="$E$8:$E$23" sel="1" val="0"/>
</file>

<file path=xl/ctrlProps/ctrlProp20.xml><?xml version="1.0" encoding="utf-8"?>
<formControlPr xmlns="http://schemas.microsoft.com/office/spreadsheetml/2009/9/main" objectType="CheckBox" fmlaLink="$Q$47" lockText="1" noThreeD="1"/>
</file>

<file path=xl/ctrlProps/ctrlProp21.xml><?xml version="1.0" encoding="utf-8"?>
<formControlPr xmlns="http://schemas.microsoft.com/office/spreadsheetml/2009/9/main" objectType="CheckBox" fmlaLink="$Q$48" lockText="1" noThreeD="1"/>
</file>

<file path=xl/ctrlProps/ctrlProp3.xml><?xml version="1.0" encoding="utf-8"?>
<formControlPr xmlns="http://schemas.microsoft.com/office/spreadsheetml/2009/9/main" objectType="Drop" dropLines="18" dropStyle="combo" dx="16" fmlaLink="$M$43" fmlaRange="$E$8:$E$23" sel="1" val="0"/>
</file>

<file path=xl/ctrlProps/ctrlProp4.xml><?xml version="1.0" encoding="utf-8"?>
<formControlPr xmlns="http://schemas.microsoft.com/office/spreadsheetml/2009/9/main" objectType="Drop" dropLines="18" dropStyle="combo" dx="16" fmlaLink="$M$44" fmlaRange="$E$8:$E$23" sel="1" val="0"/>
</file>

<file path=xl/ctrlProps/ctrlProp5.xml><?xml version="1.0" encoding="utf-8"?>
<formControlPr xmlns="http://schemas.microsoft.com/office/spreadsheetml/2009/9/main" objectType="Drop" dropLines="18" dropStyle="combo" dx="16" fmlaLink="$M$45" fmlaRange="$E$8:$E$23" sel="1" val="0"/>
</file>

<file path=xl/ctrlProps/ctrlProp6.xml><?xml version="1.0" encoding="utf-8"?>
<formControlPr xmlns="http://schemas.microsoft.com/office/spreadsheetml/2009/9/main" objectType="CheckBox" fmlaLink="$N$43" lockText="1" noThreeD="1"/>
</file>

<file path=xl/ctrlProps/ctrlProp7.xml><?xml version="1.0" encoding="utf-8"?>
<formControlPr xmlns="http://schemas.microsoft.com/office/spreadsheetml/2009/9/main" objectType="CheckBox" fmlaLink="$N$44" lockText="1" noThreeD="1"/>
</file>

<file path=xl/ctrlProps/ctrlProp8.xml><?xml version="1.0" encoding="utf-8"?>
<formControlPr xmlns="http://schemas.microsoft.com/office/spreadsheetml/2009/9/main" objectType="CheckBox" fmlaLink="$N$45" lockText="1" noThreeD="1"/>
</file>

<file path=xl/ctrlProps/ctrlProp9.xml><?xml version="1.0" encoding="utf-8"?>
<formControlPr xmlns="http://schemas.microsoft.com/office/spreadsheetml/2009/9/main" objectType="Drop" dropLines="18" dropStyle="combo" dx="16" fmlaLink="$M$46" fmlaRange="$E$8:$E$23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50</xdr:row>
      <xdr:rowOff>97496</xdr:rowOff>
    </xdr:from>
    <xdr:to>
      <xdr:col>6</xdr:col>
      <xdr:colOff>401170</xdr:colOff>
      <xdr:row>50</xdr:row>
      <xdr:rowOff>101338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714875" y="24481496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52</xdr:row>
      <xdr:rowOff>97495</xdr:rowOff>
    </xdr:from>
    <xdr:to>
      <xdr:col>6</xdr:col>
      <xdr:colOff>401170</xdr:colOff>
      <xdr:row>52</xdr:row>
      <xdr:rowOff>101337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714875" y="24900595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410939</xdr:colOff>
      <xdr:row>50</xdr:row>
      <xdr:rowOff>89335</xdr:rowOff>
    </xdr:from>
    <xdr:to>
      <xdr:col>6</xdr:col>
      <xdr:colOff>415849</xdr:colOff>
      <xdr:row>57</xdr:row>
      <xdr:rowOff>78525</xdr:rowOff>
    </xdr:to>
    <xdr:cxnSp macro="">
      <xdr:nvCxnSpPr>
        <xdr:cNvPr id="14" name="13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V="1">
          <a:off x="4290711" y="25841838"/>
          <a:ext cx="1313165" cy="49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57</xdr:row>
      <xdr:rowOff>86847</xdr:rowOff>
    </xdr:from>
    <xdr:to>
      <xdr:col>6</xdr:col>
      <xdr:colOff>420220</xdr:colOff>
      <xdr:row>57</xdr:row>
      <xdr:rowOff>90689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733925" y="26509197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72838</xdr:colOff>
      <xdr:row>80</xdr:row>
      <xdr:rowOff>133351</xdr:rowOff>
    </xdr:from>
    <xdr:to>
      <xdr:col>6</xdr:col>
      <xdr:colOff>672912</xdr:colOff>
      <xdr:row>81</xdr:row>
      <xdr:rowOff>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38" y="10229851"/>
          <a:ext cx="5127250" cy="258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40</xdr:row>
          <xdr:rowOff>38100</xdr:rowOff>
        </xdr:from>
        <xdr:to>
          <xdr:col>6</xdr:col>
          <xdr:colOff>123825</xdr:colOff>
          <xdr:row>41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4</xdr:col>
          <xdr:colOff>828675</xdr:colOff>
          <xdr:row>41</xdr:row>
          <xdr:rowOff>276225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19050</xdr:rowOff>
        </xdr:from>
        <xdr:to>
          <xdr:col>4</xdr:col>
          <xdr:colOff>828675</xdr:colOff>
          <xdr:row>42</xdr:row>
          <xdr:rowOff>276225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19050</xdr:rowOff>
        </xdr:from>
        <xdr:to>
          <xdr:col>4</xdr:col>
          <xdr:colOff>819150</xdr:colOff>
          <xdr:row>43</xdr:row>
          <xdr:rowOff>276225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28575</xdr:rowOff>
        </xdr:from>
        <xdr:to>
          <xdr:col>4</xdr:col>
          <xdr:colOff>819150</xdr:colOff>
          <xdr:row>44</xdr:row>
          <xdr:rowOff>285750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41</xdr:row>
          <xdr:rowOff>257175</xdr:rowOff>
        </xdr:from>
        <xdr:to>
          <xdr:col>6</xdr:col>
          <xdr:colOff>123825</xdr:colOff>
          <xdr:row>42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42</xdr:row>
          <xdr:rowOff>257175</xdr:rowOff>
        </xdr:from>
        <xdr:to>
          <xdr:col>5</xdr:col>
          <xdr:colOff>904875</xdr:colOff>
          <xdr:row>43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43</xdr:row>
          <xdr:rowOff>257175</xdr:rowOff>
        </xdr:from>
        <xdr:to>
          <xdr:col>6</xdr:col>
          <xdr:colOff>9525</xdr:colOff>
          <xdr:row>44</xdr:row>
          <xdr:rowOff>200025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19050</xdr:rowOff>
        </xdr:from>
        <xdr:to>
          <xdr:col>4</xdr:col>
          <xdr:colOff>819150</xdr:colOff>
          <xdr:row>45</xdr:row>
          <xdr:rowOff>276225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44</xdr:row>
          <xdr:rowOff>266700</xdr:rowOff>
        </xdr:from>
        <xdr:to>
          <xdr:col>6</xdr:col>
          <xdr:colOff>19050</xdr:colOff>
          <xdr:row>45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19050</xdr:rowOff>
        </xdr:from>
        <xdr:to>
          <xdr:col>4</xdr:col>
          <xdr:colOff>819150</xdr:colOff>
          <xdr:row>46</xdr:row>
          <xdr:rowOff>276225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45</xdr:row>
          <xdr:rowOff>257175</xdr:rowOff>
        </xdr:from>
        <xdr:to>
          <xdr:col>6</xdr:col>
          <xdr:colOff>9525</xdr:colOff>
          <xdr:row>46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47</xdr:row>
          <xdr:rowOff>19050</xdr:rowOff>
        </xdr:from>
        <xdr:to>
          <xdr:col>4</xdr:col>
          <xdr:colOff>819150</xdr:colOff>
          <xdr:row>47</xdr:row>
          <xdr:rowOff>257175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46</xdr:row>
          <xdr:rowOff>276225</xdr:rowOff>
        </xdr:from>
        <xdr:to>
          <xdr:col>5</xdr:col>
          <xdr:colOff>838200</xdr:colOff>
          <xdr:row>47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41</xdr:row>
          <xdr:rowOff>95250</xdr:rowOff>
        </xdr:from>
        <xdr:to>
          <xdr:col>6</xdr:col>
          <xdr:colOff>9525</xdr:colOff>
          <xdr:row>42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42</xdr:row>
          <xdr:rowOff>85725</xdr:rowOff>
        </xdr:from>
        <xdr:to>
          <xdr:col>6</xdr:col>
          <xdr:colOff>114300</xdr:colOff>
          <xdr:row>43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43</xdr:row>
          <xdr:rowOff>95250</xdr:rowOff>
        </xdr:from>
        <xdr:to>
          <xdr:col>5</xdr:col>
          <xdr:colOff>914400</xdr:colOff>
          <xdr:row>44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44</xdr:row>
          <xdr:rowOff>95250</xdr:rowOff>
        </xdr:from>
        <xdr:to>
          <xdr:col>5</xdr:col>
          <xdr:colOff>914400</xdr:colOff>
          <xdr:row>45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45</xdr:row>
          <xdr:rowOff>95250</xdr:rowOff>
        </xdr:from>
        <xdr:to>
          <xdr:col>5</xdr:col>
          <xdr:colOff>914400</xdr:colOff>
          <xdr:row>46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46</xdr:row>
          <xdr:rowOff>95250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47</xdr:row>
          <xdr:rowOff>104775</xdr:rowOff>
        </xdr:from>
        <xdr:to>
          <xdr:col>6</xdr:col>
          <xdr:colOff>123825</xdr:colOff>
          <xdr:row>48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2</xdr:row>
      <xdr:rowOff>273538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3227A2-C797-44FB-932A-1EEC8C208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2712" cy="654538"/>
        </a:xfrm>
        <a:prstGeom prst="rect">
          <a:avLst/>
        </a:prstGeom>
      </xdr:spPr>
    </xdr:pic>
    <xdr:clientData/>
  </xdr:twoCellAnchor>
  <xdr:twoCellAnchor editAs="oneCell">
    <xdr:from>
      <xdr:col>5</xdr:col>
      <xdr:colOff>725365</xdr:colOff>
      <xdr:row>0</xdr:row>
      <xdr:rowOff>1</xdr:rowOff>
    </xdr:from>
    <xdr:to>
      <xdr:col>7</xdr:col>
      <xdr:colOff>0</xdr:colOff>
      <xdr:row>2</xdr:row>
      <xdr:rowOff>368143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6FD5DD-12DE-432C-8F11-61E79F687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53" t="12070" r="19504" b="14655"/>
        <a:stretch/>
      </xdr:blipFill>
      <xdr:spPr>
        <a:xfrm>
          <a:off x="4337538" y="1"/>
          <a:ext cx="886558" cy="74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60"/>
  <sheetViews>
    <sheetView tabSelected="1" zoomScale="130" zoomScaleNormal="130" workbookViewId="0">
      <selection activeCell="G1" sqref="G1"/>
    </sheetView>
  </sheetViews>
  <sheetFormatPr baseColWidth="10" defaultColWidth="0" defaultRowHeight="15" zeroHeight="1" x14ac:dyDescent="0.25"/>
  <cols>
    <col min="1" max="1" width="4" style="1" customWidth="1"/>
    <col min="2" max="2" width="8.140625" style="1" customWidth="1"/>
    <col min="3" max="3" width="14.85546875" style="1" customWidth="1"/>
    <col min="4" max="4" width="13.28515625" style="1" customWidth="1"/>
    <col min="5" max="5" width="14" style="2" customWidth="1"/>
    <col min="6" max="6" width="13.7109375" style="1" customWidth="1"/>
    <col min="7" max="7" width="10.42578125" style="1" customWidth="1"/>
    <col min="8" max="8" width="12.140625" style="1" hidden="1" customWidth="1"/>
    <col min="9" max="9" width="11.42578125" style="1" hidden="1" customWidth="1"/>
    <col min="10" max="10" width="11.85546875" style="1" hidden="1" customWidth="1"/>
    <col min="11" max="12" width="11.42578125" style="1" hidden="1" customWidth="1"/>
    <col min="13" max="13" width="2" style="1" hidden="1" customWidth="1"/>
    <col min="14" max="15" width="12.42578125" style="1" hidden="1" customWidth="1"/>
    <col min="16" max="16" width="15.7109375" style="1" hidden="1" customWidth="1"/>
    <col min="17" max="16384" width="11.42578125" style="1" hidden="1"/>
  </cols>
  <sheetData>
    <row r="1" spans="1:14" x14ac:dyDescent="0.25">
      <c r="A1" s="4"/>
      <c r="B1" s="4"/>
      <c r="C1" s="4"/>
      <c r="D1" s="4"/>
      <c r="E1" s="5"/>
      <c r="F1" s="4"/>
      <c r="G1" s="4"/>
      <c r="H1" s="4"/>
    </row>
    <row r="2" spans="1:14" x14ac:dyDescent="0.25">
      <c r="A2" s="4"/>
      <c r="B2" s="4"/>
      <c r="C2" s="4"/>
      <c r="D2" s="4"/>
      <c r="E2" s="5"/>
      <c r="F2" s="4"/>
      <c r="G2" s="4"/>
      <c r="H2" s="4"/>
    </row>
    <row r="3" spans="1:14" ht="30" customHeight="1" x14ac:dyDescent="0.35">
      <c r="A3" s="54" t="s">
        <v>41</v>
      </c>
      <c r="B3" s="54"/>
      <c r="C3" s="54"/>
      <c r="D3" s="54"/>
      <c r="E3" s="54"/>
      <c r="F3" s="54"/>
      <c r="G3" s="54"/>
      <c r="H3" s="16"/>
    </row>
    <row r="4" spans="1:14" ht="15" customHeight="1" x14ac:dyDescent="0.35">
      <c r="A4" s="54"/>
      <c r="B4" s="54"/>
      <c r="C4" s="54"/>
      <c r="D4" s="54"/>
      <c r="E4" s="54"/>
      <c r="F4" s="54"/>
      <c r="G4" s="54"/>
      <c r="H4" s="16"/>
    </row>
    <row r="5" spans="1:14" ht="13.5" hidden="1" customHeight="1" x14ac:dyDescent="0.25">
      <c r="A5" s="4"/>
      <c r="B5" s="4"/>
      <c r="C5" s="4"/>
      <c r="D5" s="4"/>
      <c r="E5" s="17"/>
      <c r="F5" s="4"/>
      <c r="G5" s="4"/>
      <c r="H5" s="4"/>
    </row>
    <row r="6" spans="1:14" ht="15.75" hidden="1" thickBot="1" x14ac:dyDescent="0.3">
      <c r="A6" s="4"/>
      <c r="B6" s="4"/>
      <c r="C6" s="4"/>
      <c r="D6" s="4"/>
      <c r="E6" s="5"/>
      <c r="F6" s="4"/>
      <c r="G6" s="4"/>
      <c r="H6" s="4"/>
    </row>
    <row r="7" spans="1:14" ht="26.25" hidden="1" customHeight="1" thickBot="1" x14ac:dyDescent="0.3">
      <c r="A7" s="4"/>
      <c r="B7" s="4"/>
      <c r="C7" s="4"/>
      <c r="D7" s="4"/>
      <c r="E7" s="18" t="s">
        <v>0</v>
      </c>
      <c r="F7" s="19" t="s">
        <v>1</v>
      </c>
      <c r="G7" s="44" t="s">
        <v>2</v>
      </c>
      <c r="H7" s="19" t="s">
        <v>3</v>
      </c>
    </row>
    <row r="8" spans="1:14" ht="15.75" hidden="1" customHeight="1" thickBot="1" x14ac:dyDescent="0.3">
      <c r="A8" s="4"/>
      <c r="B8" s="4"/>
      <c r="C8" s="4"/>
      <c r="D8" s="4"/>
      <c r="E8" s="20"/>
      <c r="F8" s="21"/>
      <c r="G8" s="22"/>
      <c r="H8" s="21"/>
    </row>
    <row r="9" spans="1:14" ht="26.25" hidden="1" customHeight="1" thickBot="1" x14ac:dyDescent="0.3">
      <c r="A9" s="4"/>
      <c r="B9" s="4"/>
      <c r="C9" s="4"/>
      <c r="D9" s="4"/>
      <c r="E9" s="49" t="s">
        <v>4</v>
      </c>
      <c r="F9" s="23" t="s">
        <v>5</v>
      </c>
      <c r="G9" s="46">
        <v>715</v>
      </c>
      <c r="H9" s="47">
        <v>650</v>
      </c>
    </row>
    <row r="10" spans="1:14" ht="26.25" hidden="1" customHeight="1" thickBot="1" x14ac:dyDescent="0.3">
      <c r="A10" s="4"/>
      <c r="B10" s="4"/>
      <c r="C10" s="4"/>
      <c r="D10" s="4"/>
      <c r="E10" s="45" t="s">
        <v>6</v>
      </c>
      <c r="F10" s="23" t="s">
        <v>7</v>
      </c>
      <c r="G10" s="46">
        <v>616</v>
      </c>
      <c r="H10" s="47">
        <v>560</v>
      </c>
    </row>
    <row r="11" spans="1:14" ht="26.25" hidden="1" customHeight="1" thickBot="1" x14ac:dyDescent="0.3">
      <c r="A11" s="4"/>
      <c r="B11" s="4"/>
      <c r="C11" s="4"/>
      <c r="D11" s="4"/>
      <c r="E11" s="45" t="s">
        <v>8</v>
      </c>
      <c r="F11" s="23" t="s">
        <v>7</v>
      </c>
      <c r="G11" s="46">
        <v>616</v>
      </c>
      <c r="H11" s="47">
        <v>560</v>
      </c>
    </row>
    <row r="12" spans="1:14" ht="15.75" hidden="1" customHeight="1" thickBot="1" x14ac:dyDescent="0.3">
      <c r="A12" s="4"/>
      <c r="B12" s="4"/>
      <c r="C12" s="4"/>
      <c r="D12" s="4"/>
      <c r="E12" s="45" t="s">
        <v>9</v>
      </c>
      <c r="F12" s="23" t="s">
        <v>10</v>
      </c>
      <c r="G12" s="46">
        <v>407</v>
      </c>
      <c r="H12" s="47">
        <v>370</v>
      </c>
    </row>
    <row r="13" spans="1:14" ht="12.75" hidden="1" customHeight="1" thickBot="1" x14ac:dyDescent="0.3">
      <c r="A13" s="4"/>
      <c r="B13" s="4"/>
      <c r="C13" s="4"/>
      <c r="D13" s="4"/>
      <c r="E13" s="45" t="s">
        <v>28</v>
      </c>
      <c r="F13" s="23" t="s">
        <v>11</v>
      </c>
      <c r="G13" s="46">
        <v>203.5</v>
      </c>
      <c r="H13" s="47">
        <v>185</v>
      </c>
      <c r="N13" s="1">
        <v>6</v>
      </c>
    </row>
    <row r="14" spans="1:14" ht="15.75" hidden="1" customHeight="1" thickBot="1" x14ac:dyDescent="0.3">
      <c r="A14" s="4"/>
      <c r="B14" s="4"/>
      <c r="C14" s="4"/>
      <c r="D14" s="4"/>
      <c r="E14" s="45" t="s">
        <v>12</v>
      </c>
      <c r="F14" s="23" t="s">
        <v>11</v>
      </c>
      <c r="G14" s="46">
        <v>203.5</v>
      </c>
      <c r="H14" s="47">
        <v>185</v>
      </c>
    </row>
    <row r="15" spans="1:14" ht="26.25" hidden="1" customHeight="1" thickBot="1" x14ac:dyDescent="0.3">
      <c r="A15" s="4"/>
      <c r="B15" s="4"/>
      <c r="C15" s="4"/>
      <c r="D15" s="4"/>
      <c r="E15" s="45" t="s">
        <v>13</v>
      </c>
      <c r="F15" s="23" t="s">
        <v>14</v>
      </c>
      <c r="G15" s="46">
        <v>308</v>
      </c>
      <c r="H15" s="47">
        <v>280</v>
      </c>
    </row>
    <row r="16" spans="1:14" ht="26.25" hidden="1" customHeight="1" thickBot="1" x14ac:dyDescent="0.3">
      <c r="A16" s="4"/>
      <c r="B16" s="4"/>
      <c r="C16" s="4"/>
      <c r="D16" s="4"/>
      <c r="E16" s="45" t="s">
        <v>15</v>
      </c>
      <c r="F16" s="23" t="s">
        <v>16</v>
      </c>
      <c r="G16" s="46">
        <v>605</v>
      </c>
      <c r="H16" s="47">
        <v>550</v>
      </c>
    </row>
    <row r="17" spans="1:8" ht="26.25" hidden="1" customHeight="1" thickBot="1" x14ac:dyDescent="0.3">
      <c r="A17" s="4"/>
      <c r="B17" s="4"/>
      <c r="C17" s="4"/>
      <c r="D17" s="4"/>
      <c r="E17" s="45" t="s">
        <v>17</v>
      </c>
      <c r="F17" s="23" t="s">
        <v>16</v>
      </c>
      <c r="G17" s="46">
        <v>605</v>
      </c>
      <c r="H17" s="47">
        <v>550</v>
      </c>
    </row>
    <row r="18" spans="1:8" ht="15.75" hidden="1" customHeight="1" thickBot="1" x14ac:dyDescent="0.3">
      <c r="A18" s="4"/>
      <c r="B18" s="4"/>
      <c r="C18" s="4"/>
      <c r="D18" s="4"/>
      <c r="E18" s="45" t="s">
        <v>18</v>
      </c>
      <c r="F18" s="23" t="s">
        <v>19</v>
      </c>
      <c r="G18" s="46">
        <v>335.5</v>
      </c>
      <c r="H18" s="47">
        <v>305</v>
      </c>
    </row>
    <row r="19" spans="1:8" ht="26.25" hidden="1" customHeight="1" thickBot="1" x14ac:dyDescent="0.3">
      <c r="A19" s="4"/>
      <c r="B19" s="4"/>
      <c r="C19" s="4"/>
      <c r="D19" s="4"/>
      <c r="E19" s="45" t="s">
        <v>39</v>
      </c>
      <c r="F19" s="23" t="s">
        <v>20</v>
      </c>
      <c r="G19" s="46">
        <v>269.5</v>
      </c>
      <c r="H19" s="47">
        <v>245</v>
      </c>
    </row>
    <row r="20" spans="1:8" ht="15.75" hidden="1" customHeight="1" thickBot="1" x14ac:dyDescent="0.3">
      <c r="A20" s="4"/>
      <c r="B20" s="4"/>
      <c r="C20" s="4"/>
      <c r="D20" s="4"/>
      <c r="E20" s="45" t="s">
        <v>21</v>
      </c>
      <c r="F20" s="23" t="s">
        <v>22</v>
      </c>
      <c r="G20" s="46">
        <v>198</v>
      </c>
      <c r="H20" s="47">
        <v>180</v>
      </c>
    </row>
    <row r="21" spans="1:8" ht="26.25" hidden="1" customHeight="1" thickBot="1" x14ac:dyDescent="0.3">
      <c r="A21" s="4"/>
      <c r="B21" s="4"/>
      <c r="C21" s="4"/>
      <c r="D21" s="4"/>
      <c r="E21" s="45" t="s">
        <v>23</v>
      </c>
      <c r="F21" s="23" t="s">
        <v>24</v>
      </c>
      <c r="G21" s="46">
        <v>132</v>
      </c>
      <c r="H21" s="47">
        <v>120</v>
      </c>
    </row>
    <row r="22" spans="1:8" ht="15.75" hidden="1" customHeight="1" thickBot="1" x14ac:dyDescent="0.3">
      <c r="A22" s="4"/>
      <c r="B22" s="4"/>
      <c r="C22" s="4"/>
      <c r="D22" s="4"/>
      <c r="E22" s="45" t="s">
        <v>25</v>
      </c>
      <c r="F22" s="23" t="s">
        <v>26</v>
      </c>
      <c r="G22" s="46">
        <v>286</v>
      </c>
      <c r="H22" s="47">
        <v>260</v>
      </c>
    </row>
    <row r="23" spans="1:8" ht="15.75" hidden="1" customHeight="1" thickBot="1" x14ac:dyDescent="0.3">
      <c r="A23" s="38"/>
      <c r="B23" s="38"/>
      <c r="C23" s="38"/>
      <c r="D23" s="38"/>
      <c r="E23" s="3"/>
      <c r="F23" s="23"/>
      <c r="G23" s="48"/>
      <c r="H23" s="24"/>
    </row>
    <row r="24" spans="1:8" ht="15.75" hidden="1" customHeight="1" thickBot="1" x14ac:dyDescent="0.3">
      <c r="A24" s="4"/>
      <c r="B24" s="4"/>
      <c r="C24" s="4"/>
      <c r="D24" s="4"/>
      <c r="E24" s="25" t="s">
        <v>27</v>
      </c>
      <c r="F24" s="26"/>
      <c r="G24" s="27">
        <v>5957</v>
      </c>
      <c r="H24" s="28">
        <v>5315</v>
      </c>
    </row>
    <row r="25" spans="1:8" hidden="1" x14ac:dyDescent="0.25">
      <c r="A25" s="4"/>
      <c r="B25" s="4"/>
      <c r="C25" s="4"/>
      <c r="D25" s="4"/>
      <c r="E25" s="4"/>
      <c r="F25" s="4"/>
      <c r="G25" s="4"/>
      <c r="H25" s="4"/>
    </row>
    <row r="26" spans="1:8" hidden="1" x14ac:dyDescent="0.25">
      <c r="A26" s="4"/>
      <c r="B26" s="4"/>
      <c r="C26" s="4"/>
      <c r="D26" s="4"/>
      <c r="E26" s="4"/>
      <c r="F26" s="4"/>
      <c r="G26" s="4"/>
      <c r="H26" s="4"/>
    </row>
    <row r="27" spans="1:8" hidden="1" x14ac:dyDescent="0.25">
      <c r="A27" s="4"/>
      <c r="B27" s="4"/>
      <c r="C27" s="4"/>
      <c r="D27" s="4"/>
      <c r="E27" s="29"/>
      <c r="F27" s="4"/>
      <c r="G27" s="4"/>
      <c r="H27" s="4"/>
    </row>
    <row r="28" spans="1:8" ht="31.5" hidden="1" customHeight="1" x14ac:dyDescent="0.25">
      <c r="A28" s="4"/>
      <c r="B28" s="4"/>
      <c r="C28" s="4"/>
      <c r="D28" s="4"/>
      <c r="E28" s="30"/>
      <c r="F28" s="4"/>
      <c r="G28" s="4"/>
      <c r="H28" s="4"/>
    </row>
    <row r="29" spans="1:8" ht="49.5" hidden="1" customHeight="1" x14ac:dyDescent="0.25">
      <c r="A29" s="4"/>
      <c r="B29" s="4"/>
      <c r="C29" s="4"/>
      <c r="D29" s="4"/>
      <c r="E29" s="4"/>
      <c r="F29" s="4"/>
      <c r="G29" s="4"/>
      <c r="H29" s="4"/>
    </row>
    <row r="30" spans="1:8" hidden="1" x14ac:dyDescent="0.25">
      <c r="A30" s="4"/>
      <c r="B30" s="4"/>
      <c r="C30" s="4"/>
      <c r="D30" s="4"/>
      <c r="E30" s="4"/>
      <c r="F30" s="4"/>
      <c r="G30" s="4"/>
      <c r="H30" s="4"/>
    </row>
    <row r="31" spans="1:8" hidden="1" x14ac:dyDescent="0.25">
      <c r="A31" s="4"/>
      <c r="B31" s="4"/>
      <c r="C31" s="4"/>
      <c r="D31" s="4"/>
      <c r="E31" s="31"/>
      <c r="F31" s="4"/>
      <c r="G31" s="4"/>
      <c r="H31" s="4"/>
    </row>
    <row r="32" spans="1:8" ht="27.75" hidden="1" customHeight="1" x14ac:dyDescent="0.25">
      <c r="A32" s="4"/>
      <c r="B32" s="4"/>
      <c r="C32" s="4"/>
      <c r="D32" s="4"/>
      <c r="E32" s="29"/>
      <c r="F32" s="4"/>
      <c r="G32" s="4"/>
      <c r="H32" s="4"/>
    </row>
    <row r="33" spans="1:17" ht="12" hidden="1" customHeight="1" x14ac:dyDescent="0.25">
      <c r="A33" s="4"/>
      <c r="B33" s="4"/>
      <c r="C33" s="4"/>
      <c r="D33" s="4"/>
      <c r="E33" s="4"/>
      <c r="F33" s="4"/>
      <c r="G33" s="4"/>
      <c r="H33" s="4"/>
    </row>
    <row r="34" spans="1:17" ht="10.5" customHeight="1" x14ac:dyDescent="0.25">
      <c r="A34" s="4"/>
      <c r="B34" s="4"/>
      <c r="C34" s="4"/>
      <c r="D34" s="4"/>
      <c r="E34" s="29"/>
      <c r="F34" s="4"/>
      <c r="G34" s="4"/>
      <c r="H34" s="4"/>
    </row>
    <row r="35" spans="1:17" x14ac:dyDescent="0.25">
      <c r="A35" s="4"/>
      <c r="B35" s="4"/>
      <c r="C35" s="4" t="s">
        <v>49</v>
      </c>
      <c r="D35" s="4"/>
      <c r="E35" s="4"/>
      <c r="F35" s="4"/>
      <c r="G35" s="4"/>
      <c r="H35" s="4"/>
    </row>
    <row r="36" spans="1:17" x14ac:dyDescent="0.25">
      <c r="A36" s="4"/>
      <c r="B36" s="4"/>
      <c r="C36" s="15" t="s">
        <v>43</v>
      </c>
      <c r="D36" s="55"/>
      <c r="E36" s="55"/>
      <c r="F36" s="55"/>
      <c r="G36" s="4"/>
      <c r="H36" s="4"/>
    </row>
    <row r="37" spans="1:17" x14ac:dyDescent="0.25">
      <c r="A37" s="4"/>
      <c r="B37" s="4"/>
      <c r="C37" s="15" t="s">
        <v>44</v>
      </c>
      <c r="D37" s="56"/>
      <c r="E37" s="56"/>
      <c r="F37" s="56"/>
      <c r="G37" s="4"/>
      <c r="H37" s="4"/>
    </row>
    <row r="38" spans="1:17" x14ac:dyDescent="0.25">
      <c r="A38" s="4"/>
      <c r="B38" s="4"/>
      <c r="C38" s="4"/>
      <c r="D38" s="4"/>
      <c r="E38" s="5"/>
      <c r="F38" s="4"/>
      <c r="G38" s="4"/>
      <c r="H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</row>
    <row r="40" spans="1:17" ht="15" customHeight="1" x14ac:dyDescent="0.25">
      <c r="A40" s="4"/>
      <c r="B40" s="58" t="s">
        <v>50</v>
      </c>
      <c r="C40" s="58"/>
      <c r="D40" s="58"/>
      <c r="E40" s="58"/>
      <c r="F40" s="32" t="s">
        <v>42</v>
      </c>
      <c r="G40" s="32" t="s">
        <v>34</v>
      </c>
      <c r="H40" s="4"/>
      <c r="O40" s="1" t="s">
        <v>29</v>
      </c>
      <c r="P40" s="1" t="s">
        <v>30</v>
      </c>
    </row>
    <row r="41" spans="1:17" ht="6.75" customHeight="1" x14ac:dyDescent="0.25">
      <c r="A41" s="4"/>
      <c r="B41" s="4"/>
      <c r="C41" s="33"/>
      <c r="D41" s="33"/>
      <c r="E41" s="34"/>
      <c r="F41" s="33"/>
      <c r="G41" s="33"/>
      <c r="H41" s="4"/>
    </row>
    <row r="42" spans="1:17" ht="24" customHeight="1" x14ac:dyDescent="0.25">
      <c r="A42" s="4"/>
      <c r="B42" s="4"/>
      <c r="C42" s="35"/>
      <c r="D42" s="35"/>
      <c r="E42" s="35"/>
      <c r="F42" s="36"/>
      <c r="G42" s="37">
        <f>IF(Q42,0,IF(N42,INDEX($E$8:$H$23,M42,3),INDEX(E$8:$H$23,M42,4)))</f>
        <v>0</v>
      </c>
      <c r="H42" s="4"/>
      <c r="M42" s="1">
        <v>1</v>
      </c>
      <c r="N42" s="1" t="b">
        <v>0</v>
      </c>
      <c r="O42" s="1" t="str">
        <f>IF(G42=0,"",IF(N42,INDEX($E$8:$H$23,M42,3),""))</f>
        <v/>
      </c>
      <c r="P42" s="1" t="str">
        <f>IF(G42=0,"",IF(N42,"",INDEX($E$8:$H$23,M42,4)))</f>
        <v/>
      </c>
      <c r="Q42" s="1" t="b">
        <v>0</v>
      </c>
    </row>
    <row r="43" spans="1:17" ht="24" customHeight="1" x14ac:dyDescent="0.25">
      <c r="A43" s="4"/>
      <c r="B43" s="4"/>
      <c r="C43" s="35"/>
      <c r="D43" s="35"/>
      <c r="E43" s="35"/>
      <c r="F43" s="36"/>
      <c r="G43" s="37">
        <f>IF(Q43,0,IF(N43,INDEX($E$8:$H$23,M43,3),INDEX(E$8:$H$23,M43,4)))</f>
        <v>0</v>
      </c>
      <c r="H43" s="4"/>
      <c r="M43" s="1">
        <v>1</v>
      </c>
      <c r="N43" s="1" t="b">
        <v>0</v>
      </c>
      <c r="O43" s="1" t="str">
        <f t="shared" ref="O43:O48" si="0">IF(G43=0,"",IF(N43,INDEX($E$8:$H$23,M43,3),""))</f>
        <v/>
      </c>
      <c r="P43" s="1" t="str">
        <f t="shared" ref="P43:P48" si="1">IF(G43=0,"",IF(N43,"",INDEX($E$8:$H$23,M43,4)))</f>
        <v/>
      </c>
      <c r="Q43" s="1" t="b">
        <v>0</v>
      </c>
    </row>
    <row r="44" spans="1:17" ht="24" customHeight="1" x14ac:dyDescent="0.25">
      <c r="A44" s="4"/>
      <c r="B44" s="4"/>
      <c r="C44" s="35"/>
      <c r="D44" s="35"/>
      <c r="E44" s="35"/>
      <c r="F44" s="36"/>
      <c r="G44" s="37">
        <f>IF(Q44,0,IF(N44,INDEX($E$8:$H$23,M44,3),INDEX(E$8:$H$23,M44,4)))</f>
        <v>0</v>
      </c>
      <c r="H44" s="4"/>
      <c r="M44" s="1">
        <v>1</v>
      </c>
      <c r="N44" s="1" t="b">
        <v>0</v>
      </c>
      <c r="O44" s="1" t="str">
        <f t="shared" si="0"/>
        <v/>
      </c>
      <c r="P44" s="1" t="str">
        <f t="shared" si="1"/>
        <v/>
      </c>
      <c r="Q44" s="1" t="b">
        <v>0</v>
      </c>
    </row>
    <row r="45" spans="1:17" ht="24" customHeight="1" x14ac:dyDescent="0.25">
      <c r="A45" s="4"/>
      <c r="B45" s="4"/>
      <c r="C45" s="35"/>
      <c r="D45" s="35"/>
      <c r="E45" s="35"/>
      <c r="F45" s="36"/>
      <c r="G45" s="37">
        <f>IF(Q45,0,IF(N45,INDEX($E$8:$H$23,M45,3),INDEX(E$8:$H$23,M45,4)))</f>
        <v>0</v>
      </c>
      <c r="H45" s="4"/>
      <c r="M45" s="1">
        <v>1</v>
      </c>
      <c r="N45" s="1" t="b">
        <v>0</v>
      </c>
      <c r="O45" s="1" t="str">
        <f t="shared" si="0"/>
        <v/>
      </c>
      <c r="P45" s="1" t="str">
        <f t="shared" si="1"/>
        <v/>
      </c>
      <c r="Q45" s="1" t="b">
        <v>0</v>
      </c>
    </row>
    <row r="46" spans="1:17" ht="24" customHeight="1" x14ac:dyDescent="0.25">
      <c r="A46" s="4"/>
      <c r="B46" s="4"/>
      <c r="C46" s="35"/>
      <c r="D46" s="35"/>
      <c r="E46" s="35"/>
      <c r="F46" s="36"/>
      <c r="G46" s="37">
        <f>IF(Q46,0,IF(N46,INDEX($E$8:$H$23,M46,3),INDEX(E$8:$H$23,M46,4)))</f>
        <v>0</v>
      </c>
      <c r="H46" s="4"/>
      <c r="M46" s="1">
        <v>1</v>
      </c>
      <c r="N46" s="1" t="b">
        <v>0</v>
      </c>
      <c r="O46" s="1" t="str">
        <f t="shared" si="0"/>
        <v/>
      </c>
      <c r="P46" s="1" t="str">
        <f t="shared" si="1"/>
        <v/>
      </c>
      <c r="Q46" s="1" t="b">
        <v>0</v>
      </c>
    </row>
    <row r="47" spans="1:17" ht="24" customHeight="1" x14ac:dyDescent="0.25">
      <c r="A47" s="4"/>
      <c r="B47" s="4"/>
      <c r="C47" s="35"/>
      <c r="D47" s="35"/>
      <c r="E47" s="35"/>
      <c r="F47" s="36"/>
      <c r="G47" s="37">
        <f>IF(Q47,0,IF(N47,INDEX($E$8:$H$23,M47,3),INDEX(E$8:$H$23,M47,4)))</f>
        <v>0</v>
      </c>
      <c r="H47" s="4"/>
      <c r="M47" s="1">
        <v>1</v>
      </c>
      <c r="N47" s="1" t="b">
        <v>0</v>
      </c>
      <c r="O47" s="1" t="str">
        <f t="shared" si="0"/>
        <v/>
      </c>
      <c r="P47" s="1" t="str">
        <f t="shared" si="1"/>
        <v/>
      </c>
      <c r="Q47" s="1" t="b">
        <v>0</v>
      </c>
    </row>
    <row r="48" spans="1:17" ht="24" customHeight="1" x14ac:dyDescent="0.25">
      <c r="A48" s="4"/>
      <c r="B48" s="4"/>
      <c r="C48" s="35"/>
      <c r="D48" s="35"/>
      <c r="E48" s="35"/>
      <c r="F48" s="36"/>
      <c r="G48" s="37">
        <f>IF(Q48,0,IF(N48,INDEX($E$8:$H$23,M48,3),INDEX(E$8:$H$23,M48,4)))</f>
        <v>0</v>
      </c>
      <c r="H48" s="4"/>
      <c r="M48" s="1">
        <v>1</v>
      </c>
      <c r="N48" s="1" t="b">
        <v>0</v>
      </c>
      <c r="O48" s="1" t="str">
        <f t="shared" si="0"/>
        <v/>
      </c>
      <c r="P48" s="1" t="str">
        <f t="shared" si="1"/>
        <v/>
      </c>
      <c r="Q48" s="1" t="b">
        <v>0</v>
      </c>
    </row>
    <row r="49" spans="2:16" s="4" customFormat="1" ht="12" customHeight="1" x14ac:dyDescent="0.25">
      <c r="E49" s="5"/>
    </row>
    <row r="50" spans="2:16" s="4" customFormat="1" ht="12" customHeight="1" x14ac:dyDescent="0.25">
      <c r="E50" s="5"/>
    </row>
    <row r="51" spans="2:16" s="4" customFormat="1" ht="16.5" customHeight="1" x14ac:dyDescent="0.3">
      <c r="C51" s="57" t="s">
        <v>32</v>
      </c>
      <c r="D51" s="57"/>
      <c r="E51" s="57"/>
      <c r="F51" s="6">
        <f>P51</f>
        <v>0</v>
      </c>
      <c r="G51" s="7" t="s">
        <v>40</v>
      </c>
      <c r="N51" s="4" t="s">
        <v>31</v>
      </c>
      <c r="O51" s="4">
        <f>SUM(O42:O49)</f>
        <v>0</v>
      </c>
      <c r="P51" s="4">
        <f>SUM(P42:P49)</f>
        <v>0</v>
      </c>
    </row>
    <row r="52" spans="2:16" s="4" customFormat="1" ht="16.5" customHeight="1" x14ac:dyDescent="0.3">
      <c r="C52" s="57" t="s">
        <v>33</v>
      </c>
      <c r="D52" s="57"/>
      <c r="E52" s="57"/>
      <c r="F52" s="6">
        <f>O51</f>
        <v>0</v>
      </c>
      <c r="G52" s="7"/>
    </row>
    <row r="53" spans="2:16" s="4" customFormat="1" ht="16.5" customHeight="1" x14ac:dyDescent="0.3">
      <c r="C53" s="57" t="s">
        <v>38</v>
      </c>
      <c r="D53" s="57"/>
      <c r="E53" s="57"/>
      <c r="F53" s="6">
        <f>(F52*30)/100</f>
        <v>0</v>
      </c>
      <c r="G53" s="7" t="s">
        <v>40</v>
      </c>
    </row>
    <row r="54" spans="2:16" s="4" customFormat="1" ht="5.25" customHeight="1" x14ac:dyDescent="0.25">
      <c r="D54" s="59"/>
      <c r="E54" s="59"/>
      <c r="F54" s="6"/>
    </row>
    <row r="55" spans="2:16" s="4" customFormat="1" ht="16.5" customHeight="1" x14ac:dyDescent="0.25">
      <c r="D55" s="57" t="s">
        <v>48</v>
      </c>
      <c r="E55" s="57"/>
      <c r="F55" s="6">
        <f>(F52-F53)/8</f>
        <v>0</v>
      </c>
    </row>
    <row r="56" spans="2:16" s="4" customFormat="1" ht="9" customHeight="1" x14ac:dyDescent="0.25">
      <c r="E56" s="5"/>
    </row>
    <row r="57" spans="2:16" s="4" customFormat="1" ht="9" customHeight="1" x14ac:dyDescent="0.25">
      <c r="E57" s="5"/>
    </row>
    <row r="58" spans="2:16" s="4" customFormat="1" ht="16.5" customHeight="1" x14ac:dyDescent="0.25">
      <c r="B58" s="57" t="s">
        <v>35</v>
      </c>
      <c r="C58" s="57"/>
      <c r="D58" s="57"/>
      <c r="E58" s="57"/>
      <c r="F58" s="6">
        <f>F51+F53</f>
        <v>0</v>
      </c>
    </row>
    <row r="59" spans="2:16" s="4" customFormat="1" ht="16.5" customHeight="1" x14ac:dyDescent="0.25">
      <c r="B59" s="57" t="s">
        <v>36</v>
      </c>
      <c r="C59" s="57"/>
      <c r="D59" s="57"/>
      <c r="E59" s="57"/>
      <c r="F59" s="6">
        <f>F55</f>
        <v>0</v>
      </c>
    </row>
    <row r="60" spans="2:16" s="4" customFormat="1" ht="19.5" customHeight="1" x14ac:dyDescent="0.25">
      <c r="E60" s="8" t="s">
        <v>37</v>
      </c>
      <c r="F60" s="6">
        <f>F58+(F59*8)</f>
        <v>0</v>
      </c>
    </row>
    <row r="61" spans="2:16" s="4" customFormat="1" ht="9.75" customHeight="1" x14ac:dyDescent="0.25">
      <c r="E61" s="5"/>
    </row>
    <row r="62" spans="2:16" s="4" customFormat="1" ht="5.25" customHeight="1" x14ac:dyDescent="0.25">
      <c r="E62" s="5"/>
    </row>
    <row r="63" spans="2:16" s="4" customFormat="1" x14ac:dyDescent="0.25">
      <c r="E63" s="5"/>
    </row>
    <row r="64" spans="2:16" s="4" customFormat="1" ht="15.75" x14ac:dyDescent="0.25">
      <c r="B64" s="9" t="s">
        <v>46</v>
      </c>
      <c r="D64" s="10">
        <f ca="1">TODAY()</f>
        <v>44837</v>
      </c>
      <c r="E64" s="9" t="str">
        <f>D37&amp;", "&amp;D36</f>
        <v xml:space="preserve">, </v>
      </c>
    </row>
    <row r="65" spans="2:5" s="4" customFormat="1" ht="15.75" x14ac:dyDescent="0.25">
      <c r="B65" s="12" t="s">
        <v>47</v>
      </c>
      <c r="E65" s="5"/>
    </row>
    <row r="66" spans="2:5" s="4" customFormat="1" ht="7.5" customHeight="1" x14ac:dyDescent="0.25">
      <c r="E66" s="5"/>
    </row>
    <row r="67" spans="2:5" s="4" customFormat="1" ht="12" customHeight="1" x14ac:dyDescent="0.25">
      <c r="B67" s="53" t="s">
        <v>53</v>
      </c>
      <c r="C67" s="53"/>
      <c r="D67" s="53"/>
      <c r="E67" s="53"/>
    </row>
    <row r="68" spans="2:5" s="4" customFormat="1" x14ac:dyDescent="0.25">
      <c r="B68" s="50"/>
      <c r="C68" s="51"/>
      <c r="D68" s="51"/>
      <c r="E68" s="52"/>
    </row>
    <row r="69" spans="2:5" s="4" customFormat="1" ht="6" customHeight="1" x14ac:dyDescent="0.25">
      <c r="E69" s="5"/>
    </row>
    <row r="70" spans="2:5" s="4" customFormat="1" ht="14.25" customHeight="1" x14ac:dyDescent="0.25">
      <c r="B70" s="13" t="s">
        <v>45</v>
      </c>
      <c r="C70" s="13"/>
      <c r="D70" s="14">
        <f>F55</f>
        <v>0</v>
      </c>
    </row>
    <row r="71" spans="2:5" s="4" customFormat="1" ht="9.75" customHeight="1" x14ac:dyDescent="0.25"/>
    <row r="72" spans="2:5" s="4" customFormat="1" ht="9.75" customHeight="1" x14ac:dyDescent="0.25"/>
    <row r="73" spans="2:5" s="4" customFormat="1" x14ac:dyDescent="0.25">
      <c r="D73" s="15" t="s">
        <v>51</v>
      </c>
    </row>
    <row r="74" spans="2:5" s="4" customFormat="1" x14ac:dyDescent="0.25"/>
    <row r="75" spans="2:5" s="4" customFormat="1" x14ac:dyDescent="0.25">
      <c r="E75" s="5"/>
    </row>
    <row r="76" spans="2:5" s="4" customFormat="1" ht="15.75" x14ac:dyDescent="0.25">
      <c r="E76" s="11" t="str">
        <f>E64</f>
        <v xml:space="preserve">, </v>
      </c>
    </row>
    <row r="77" spans="2:5" s="39" customFormat="1" ht="11.25" customHeight="1" x14ac:dyDescent="0.25">
      <c r="E77" s="5"/>
    </row>
    <row r="78" spans="2:5" s="39" customFormat="1" ht="5.25" customHeight="1" x14ac:dyDescent="0.25">
      <c r="E78" s="5"/>
    </row>
    <row r="79" spans="2:5" s="39" customFormat="1" ht="12" customHeight="1" x14ac:dyDescent="0.25">
      <c r="B79" s="40" t="s">
        <v>54</v>
      </c>
      <c r="E79" s="5"/>
    </row>
    <row r="80" spans="2:5" s="42" customFormat="1" ht="11.25" customHeight="1" x14ac:dyDescent="0.2">
      <c r="B80" s="41" t="s">
        <v>52</v>
      </c>
      <c r="E80" s="43"/>
    </row>
    <row r="81" spans="5:5" s="39" customFormat="1" ht="30.75" customHeight="1" x14ac:dyDescent="0.25">
      <c r="E81" s="5"/>
    </row>
    <row r="82" spans="5:5" ht="15" hidden="1" customHeight="1" x14ac:dyDescent="0.25"/>
    <row r="83" spans="5:5" ht="15" hidden="1" customHeight="1" x14ac:dyDescent="0.25"/>
    <row r="84" spans="5:5" ht="15" hidden="1" customHeight="1" x14ac:dyDescent="0.25"/>
    <row r="85" spans="5:5" ht="15" hidden="1" customHeight="1" x14ac:dyDescent="0.25"/>
    <row r="86" spans="5:5" ht="15" hidden="1" customHeight="1" x14ac:dyDescent="0.25"/>
    <row r="87" spans="5:5" ht="15" hidden="1" customHeight="1" x14ac:dyDescent="0.25"/>
    <row r="88" spans="5:5" ht="15" hidden="1" customHeight="1" x14ac:dyDescent="0.25"/>
    <row r="89" spans="5:5" ht="15" hidden="1" customHeight="1" x14ac:dyDescent="0.25"/>
    <row r="90" spans="5:5" ht="15" hidden="1" customHeight="1" x14ac:dyDescent="0.25"/>
    <row r="91" spans="5:5" ht="15" hidden="1" customHeight="1" x14ac:dyDescent="0.25"/>
    <row r="92" spans="5:5" ht="15" hidden="1" customHeight="1" x14ac:dyDescent="0.25"/>
    <row r="93" spans="5:5" ht="15" hidden="1" customHeight="1" x14ac:dyDescent="0.25"/>
    <row r="94" spans="5:5" ht="15" hidden="1" customHeight="1" x14ac:dyDescent="0.25"/>
    <row r="95" spans="5:5" ht="15" hidden="1" customHeight="1" x14ac:dyDescent="0.25"/>
    <row r="96" spans="5:5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</sheetData>
  <sheetProtection selectLockedCells="1"/>
  <customSheetViews>
    <customSheetView guid="{3506CB57-DC0C-45D5-90EE-90CB86DDBCDE}" scale="85" showPageBreaks="1" hiddenRows="1" topLeftCell="A17">
      <selection activeCell="H34" sqref="H34"/>
      <pageMargins left="0.7" right="0.7" top="0.75" bottom="0.75" header="0.3" footer="0.3"/>
      <pageSetup paperSize="9" orientation="portrait" horizontalDpi="4294967293" verticalDpi="4294967293" r:id="rId1"/>
    </customSheetView>
  </customSheetViews>
  <mergeCells count="13">
    <mergeCell ref="B68:E68"/>
    <mergeCell ref="B67:E67"/>
    <mergeCell ref="A3:G4"/>
    <mergeCell ref="D36:F36"/>
    <mergeCell ref="D37:F37"/>
    <mergeCell ref="C53:E53"/>
    <mergeCell ref="B58:E58"/>
    <mergeCell ref="B59:E59"/>
    <mergeCell ref="B40:E40"/>
    <mergeCell ref="D54:E54"/>
    <mergeCell ref="D55:E55"/>
    <mergeCell ref="C51:E51"/>
    <mergeCell ref="C52:E52"/>
  </mergeCells>
  <conditionalFormatting sqref="F9">
    <cfRule type="expression" dxfId="0" priority="2">
      <formula>"M42=2"</formula>
    </cfRule>
  </conditionalFormatting>
  <pageMargins left="0.70866141732283472" right="0.70866141732283472" top="0.35433070866141736" bottom="0.15748031496062992" header="0.31496062992125984" footer="0.31496062992125984"/>
  <pageSetup paperSize="9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40</xdr:row>
                    <xdr:rowOff>38100</xdr:rowOff>
                  </from>
                  <to>
                    <xdr:col>6</xdr:col>
                    <xdr:colOff>123825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locked="0" defaultSize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4</xdr:col>
                    <xdr:colOff>828675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" name="Drop Down 78">
              <controlPr locked="0" defaultSize="0" autoLine="0" autoPict="0">
                <anchor moveWithCells="1">
                  <from>
                    <xdr:col>1</xdr:col>
                    <xdr:colOff>9525</xdr:colOff>
                    <xdr:row>42</xdr:row>
                    <xdr:rowOff>19050</xdr:rowOff>
                  </from>
                  <to>
                    <xdr:col>4</xdr:col>
                    <xdr:colOff>828675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" name="Drop Down 84">
              <controlPr locked="0" defaultSize="0" autoLine="0" autoPict="0">
                <anchor moveWithCells="1">
                  <from>
                    <xdr:col>1</xdr:col>
                    <xdr:colOff>0</xdr:colOff>
                    <xdr:row>43</xdr:row>
                    <xdr:rowOff>19050</xdr:rowOff>
                  </from>
                  <to>
                    <xdr:col>4</xdr:col>
                    <xdr:colOff>819150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" name="Drop Down 87">
              <controlPr locked="0" defaultSize="0" autoLine="0" autoPict="0">
                <anchor moveWithCells="1">
                  <from>
                    <xdr:col>1</xdr:col>
                    <xdr:colOff>0</xdr:colOff>
                    <xdr:row>44</xdr:row>
                    <xdr:rowOff>28575</xdr:rowOff>
                  </from>
                  <to>
                    <xdr:col>4</xdr:col>
                    <xdr:colOff>819150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" name="Check Box 90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41</xdr:row>
                    <xdr:rowOff>257175</xdr:rowOff>
                  </from>
                  <to>
                    <xdr:col>6</xdr:col>
                    <xdr:colOff>123825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1" name="Check Box 91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42</xdr:row>
                    <xdr:rowOff>257175</xdr:rowOff>
                  </from>
                  <to>
                    <xdr:col>5</xdr:col>
                    <xdr:colOff>904875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Check Box 92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43</xdr:row>
                    <xdr:rowOff>257175</xdr:rowOff>
                  </from>
                  <to>
                    <xdr:col>6</xdr:col>
                    <xdr:colOff>9525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Drop Down 93">
              <controlPr locked="0" defaultSize="0" autoLine="0" autoPict="0">
                <anchor mov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4</xdr:col>
                    <xdr:colOff>819150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44</xdr:row>
                    <xdr:rowOff>266700</xdr:rowOff>
                  </from>
                  <to>
                    <xdr:col>6</xdr:col>
                    <xdr:colOff>19050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Drop Down 98">
              <controlPr locked="0" defaultSize="0" autoLine="0" autoPict="0">
                <anchor moveWithCells="1">
                  <from>
                    <xdr:col>1</xdr:col>
                    <xdr:colOff>0</xdr:colOff>
                    <xdr:row>46</xdr:row>
                    <xdr:rowOff>19050</xdr:rowOff>
                  </from>
                  <to>
                    <xdr:col>4</xdr:col>
                    <xdr:colOff>819150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6" name="Check Box 103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45</xdr:row>
                    <xdr:rowOff>257175</xdr:rowOff>
                  </from>
                  <to>
                    <xdr:col>6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Drop Down 104">
              <controlPr locked="0" defaultSize="0" autoLine="0" autoPict="0">
                <anchor moveWithCells="1">
                  <from>
                    <xdr:col>0</xdr:col>
                    <xdr:colOff>752475</xdr:colOff>
                    <xdr:row>47</xdr:row>
                    <xdr:rowOff>19050</xdr:rowOff>
                  </from>
                  <to>
                    <xdr:col>4</xdr:col>
                    <xdr:colOff>819150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8" name="Check Box 110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46</xdr:row>
                    <xdr:rowOff>276225</xdr:rowOff>
                  </from>
                  <to>
                    <xdr:col>5</xdr:col>
                    <xdr:colOff>838200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9" name="Check Box 111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41</xdr:row>
                    <xdr:rowOff>95250</xdr:rowOff>
                  </from>
                  <to>
                    <xdr:col>6</xdr:col>
                    <xdr:colOff>9525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0" name="Check Box 112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42</xdr:row>
                    <xdr:rowOff>85725</xdr:rowOff>
                  </from>
                  <to>
                    <xdr:col>6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1" name="Check Box 113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43</xdr:row>
                    <xdr:rowOff>95250</xdr:rowOff>
                  </from>
                  <to>
                    <xdr:col>5</xdr:col>
                    <xdr:colOff>914400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2" name="Check Box 114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44</xdr:row>
                    <xdr:rowOff>95250</xdr:rowOff>
                  </from>
                  <to>
                    <xdr:col>5</xdr:col>
                    <xdr:colOff>914400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3" name="Check Box 115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45</xdr:row>
                    <xdr:rowOff>95250</xdr:rowOff>
                  </from>
                  <to>
                    <xdr:col>5</xdr:col>
                    <xdr:colOff>914400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4" name="Check Box 116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46</xdr:row>
                    <xdr:rowOff>95250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5" name="Check Box 117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47</xdr:row>
                    <xdr:rowOff>104775</xdr:rowOff>
                  </from>
                  <to>
                    <xdr:col>6</xdr:col>
                    <xdr:colOff>123825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5" x14ac:dyDescent="0.25"/>
  <sheetData/>
  <customSheetViews>
    <customSheetView guid="{3506CB57-DC0C-45D5-90EE-90CB86DDBCD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customSheetViews>
    <customSheetView guid="{3506CB57-DC0C-45D5-90EE-90CB86DDBCD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Diego</cp:lastModifiedBy>
  <cp:lastPrinted>2015-07-16T22:33:12Z</cp:lastPrinted>
  <dcterms:created xsi:type="dcterms:W3CDTF">2013-06-06T02:46:03Z</dcterms:created>
  <dcterms:modified xsi:type="dcterms:W3CDTF">2022-10-03T10:35:24Z</dcterms:modified>
</cp:coreProperties>
</file>